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2 мес." sheetId="1" r:id="rId1"/>
  </sheets>
  <calcPr calcId="152511" iterate="1"/>
</workbook>
</file>

<file path=xl/calcChain.xml><?xml version="1.0" encoding="utf-8"?>
<calcChain xmlns="http://schemas.openxmlformats.org/spreadsheetml/2006/main">
  <c r="I6" i="1" l="1"/>
  <c r="E7" i="1" l="1"/>
  <c r="E8" i="1"/>
  <c r="E6" i="1"/>
  <c r="C9" i="1" l="1"/>
  <c r="D8" i="1"/>
  <c r="D7" i="1"/>
  <c r="D6" i="1"/>
  <c r="D9" i="1" l="1"/>
  <c r="F7" i="1"/>
  <c r="F8" i="1"/>
  <c r="G7" i="1" l="1"/>
  <c r="H7" i="1"/>
  <c r="I7" i="1"/>
  <c r="G8" i="1"/>
  <c r="H8" i="1"/>
  <c r="I8" i="1" s="1"/>
  <c r="E9" i="1"/>
  <c r="F6" i="1"/>
  <c r="F9" i="1" l="1"/>
  <c r="H6" i="1"/>
  <c r="G9" i="1"/>
  <c r="G6" i="1"/>
  <c r="H9" i="1" l="1"/>
  <c r="F10" i="1" s="1"/>
  <c r="I9" i="1"/>
  <c r="E10" i="1" s="1"/>
  <c r="G10" i="1" l="1"/>
</calcChain>
</file>

<file path=xl/sharedStrings.xml><?xml version="1.0" encoding="utf-8"?>
<sst xmlns="http://schemas.openxmlformats.org/spreadsheetml/2006/main" count="13" uniqueCount="13">
  <si>
    <t>Процент</t>
  </si>
  <si>
    <t>Размер выплаты (руб.)</t>
  </si>
  <si>
    <t>Количество получателей</t>
  </si>
  <si>
    <t>Сумма средств в месяц (руб.)</t>
  </si>
  <si>
    <t>ИТОГО</t>
  </si>
  <si>
    <t>ИТОГО с учетом расходов на доставку</t>
  </si>
  <si>
    <t>Фед. бюджет 78% (руб.)</t>
  </si>
  <si>
    <t>Обл. бюджет 22% (руб.)</t>
  </si>
  <si>
    <t>Доставка ФБ</t>
  </si>
  <si>
    <t>Доставка ОБ</t>
  </si>
  <si>
    <t>Приложение №3 к финансово-экономическому обоснованию к проекту закона Новосибирской области «О внесении изменений в Закон Новосибирской области «О социальной поддержке граждан, имеющих детей»»</t>
  </si>
  <si>
    <t>Расчет потребности в средствах на предоставление ежемесячной денежной выплаты на ребенка в возрасте от восьми до семнадцати лет на 2024 год</t>
  </si>
  <si>
    <t>Сумма средств на 2024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</si>
</sst>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164" fontId="1" fillId="0" borderId="1" xfId="1" applyNumberFormat="1" applyFont="1" applyBorder="1"/>
    <xf numFmtId="164" fontId="2" fillId="0" borderId="1" xfId="1" applyNumberFormat="1" applyFont="1" applyBorder="1"/>
    <xf numFmtId="4" fontId="0" fillId="0" borderId="0" xfId="0" applyNumberFormat="1"/>
    <xf numFmtId="4" fontId="2" fillId="0" borderId="1" xfId="0" applyNumberFormat="1" applyFont="1" applyBorder="1" applyAlignment="1"/>
    <xf numFmtId="4" fontId="2" fillId="0" borderId="0" xfId="0" applyNumberFormat="1" applyFont="1" applyBorder="1" applyAlignme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view="pageBreakPreview" zoomScale="60" zoomScaleNormal="100" workbookViewId="0">
      <selection activeCell="E16" sqref="E16"/>
    </sheetView>
  </sheetViews>
  <sheetFormatPr defaultRowHeight="15" x14ac:dyDescent="0.25"/>
  <cols>
    <col min="1" max="1" width="11.85546875" customWidth="1"/>
    <col min="2" max="2" width="16.5703125" customWidth="1"/>
    <col min="3" max="3" width="16.140625" customWidth="1"/>
    <col min="4" max="4" width="22.42578125" customWidth="1"/>
    <col min="5" max="5" width="24" customWidth="1"/>
    <col min="6" max="6" width="23.42578125" customWidth="1"/>
    <col min="7" max="8" width="22.5703125" customWidth="1"/>
    <col min="9" max="9" width="22.28515625" customWidth="1"/>
  </cols>
  <sheetData>
    <row r="1" spans="1:9" ht="84.75" customHeight="1" x14ac:dyDescent="0.25">
      <c r="G1" s="12" t="s">
        <v>10</v>
      </c>
      <c r="H1" s="12"/>
      <c r="I1" s="12"/>
    </row>
    <row r="3" spans="1:9" ht="38.25" customHeight="1" x14ac:dyDescent="0.3">
      <c r="A3" s="13" t="s">
        <v>11</v>
      </c>
      <c r="B3" s="13"/>
      <c r="C3" s="13"/>
      <c r="D3" s="13"/>
      <c r="E3" s="13"/>
      <c r="F3" s="13"/>
      <c r="G3" s="13"/>
      <c r="H3" s="13"/>
      <c r="I3" s="13"/>
    </row>
    <row r="5" spans="1:9" ht="56.25" x14ac:dyDescent="0.25">
      <c r="A5" s="1" t="s">
        <v>0</v>
      </c>
      <c r="B5" s="2" t="s">
        <v>1</v>
      </c>
      <c r="C5" s="2" t="s">
        <v>2</v>
      </c>
      <c r="D5" s="2" t="s">
        <v>3</v>
      </c>
      <c r="E5" s="2" t="s">
        <v>12</v>
      </c>
      <c r="F5" s="2" t="s">
        <v>6</v>
      </c>
      <c r="G5" s="5" t="s">
        <v>7</v>
      </c>
      <c r="H5" s="5" t="s">
        <v>8</v>
      </c>
      <c r="I5" s="5" t="s">
        <v>9</v>
      </c>
    </row>
    <row r="6" spans="1:9" ht="18.75" x14ac:dyDescent="0.3">
      <c r="A6" s="3">
        <v>50</v>
      </c>
      <c r="B6" s="4">
        <v>6619</v>
      </c>
      <c r="C6" s="7">
        <v>14801</v>
      </c>
      <c r="D6" s="4">
        <f>+C6*6619</f>
        <v>97967819</v>
      </c>
      <c r="E6" s="4">
        <f>+D6*12</f>
        <v>1175613828</v>
      </c>
      <c r="F6" s="4">
        <f>+E6*0.78</f>
        <v>916978785.84000003</v>
      </c>
      <c r="G6" s="4">
        <f>+E6-F6</f>
        <v>258635042.15999997</v>
      </c>
      <c r="H6" s="4">
        <f>F6*0.02%</f>
        <v>183395.75716800001</v>
      </c>
      <c r="I6" s="4">
        <f>+E6*0.5%-H6</f>
        <v>5694673.382832</v>
      </c>
    </row>
    <row r="7" spans="1:9" ht="18.75" x14ac:dyDescent="0.3">
      <c r="A7" s="3">
        <v>75</v>
      </c>
      <c r="B7" s="4">
        <v>9928.5</v>
      </c>
      <c r="C7" s="7">
        <v>9464</v>
      </c>
      <c r="D7" s="4">
        <f>+C7*9928.5</f>
        <v>93963324</v>
      </c>
      <c r="E7" s="4">
        <f t="shared" ref="E7:E8" si="0">+D7*12</f>
        <v>1127559888</v>
      </c>
      <c r="F7" s="4">
        <f>+E7*0.78</f>
        <v>879496712.63999999</v>
      </c>
      <c r="G7" s="4">
        <f>+E7-F7</f>
        <v>248063175.36000001</v>
      </c>
      <c r="H7" s="4">
        <f t="shared" ref="H7:H8" si="1">F7*0.02%</f>
        <v>175899.34252800001</v>
      </c>
      <c r="I7" s="4">
        <f t="shared" ref="I7:I8" si="2">+E7*0.5%-H7</f>
        <v>5461900.0974720009</v>
      </c>
    </row>
    <row r="8" spans="1:9" ht="18.75" x14ac:dyDescent="0.3">
      <c r="A8" s="3">
        <v>100</v>
      </c>
      <c r="B8" s="4">
        <v>13238</v>
      </c>
      <c r="C8" s="7">
        <v>88812</v>
      </c>
      <c r="D8" s="4">
        <f>+C8*13238</f>
        <v>1175693256</v>
      </c>
      <c r="E8" s="4">
        <f t="shared" si="0"/>
        <v>14108319072</v>
      </c>
      <c r="F8" s="4">
        <f>+E8*0.78</f>
        <v>11004488876.16</v>
      </c>
      <c r="G8" s="4">
        <f>+E8-F8</f>
        <v>3103830195.8400002</v>
      </c>
      <c r="H8" s="4">
        <f t="shared" si="1"/>
        <v>2200897.7752320003</v>
      </c>
      <c r="I8" s="4">
        <f t="shared" si="2"/>
        <v>68340697.584767997</v>
      </c>
    </row>
    <row r="9" spans="1:9" ht="18.75" x14ac:dyDescent="0.3">
      <c r="A9" s="14" t="s">
        <v>4</v>
      </c>
      <c r="B9" s="15"/>
      <c r="C9" s="8">
        <f>+C6+C7+C8</f>
        <v>113077</v>
      </c>
      <c r="D9" s="6">
        <f>+D6+D7+D8</f>
        <v>1367624399</v>
      </c>
      <c r="E9" s="6">
        <f>+E6+E7+E8</f>
        <v>16411492788</v>
      </c>
      <c r="F9" s="6">
        <f>+F6+F7+F8</f>
        <v>12800964374.639999</v>
      </c>
      <c r="G9" s="6">
        <f>+E9-F9</f>
        <v>3610528413.3600006</v>
      </c>
      <c r="H9" s="6">
        <f>SUM(H6:H8)</f>
        <v>2560192.8749280004</v>
      </c>
      <c r="I9" s="6">
        <f>SUM(I6:I8)</f>
        <v>79497271.065072</v>
      </c>
    </row>
    <row r="10" spans="1:9" ht="18.75" x14ac:dyDescent="0.3">
      <c r="A10" s="16" t="s">
        <v>5</v>
      </c>
      <c r="B10" s="16"/>
      <c r="C10" s="16"/>
      <c r="D10" s="16"/>
      <c r="E10" s="6">
        <f>E9+I9+H9</f>
        <v>16493550251.939999</v>
      </c>
      <c r="F10" s="6">
        <f>F9+H9</f>
        <v>12803524567.514927</v>
      </c>
      <c r="G10" s="10">
        <f>G9+I9</f>
        <v>3690025684.4250727</v>
      </c>
      <c r="H10" s="11"/>
      <c r="I10" s="11"/>
    </row>
    <row r="11" spans="1:9" x14ac:dyDescent="0.25">
      <c r="I11" s="9"/>
    </row>
  </sheetData>
  <mergeCells count="4">
    <mergeCell ref="G1:I1"/>
    <mergeCell ref="A3:I3"/>
    <mergeCell ref="A9:B9"/>
    <mergeCell ref="A10:D10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 мес.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2022-04-07T03:25:54Z</dcterms:modified>
</cp:coreProperties>
</file>